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OFERTA" sheetId="1" r:id="rId1"/>
    <sheet name="ESTUDI COSTOS" sheetId="2" r:id="rId2"/>
    <sheet name="Full3" sheetId="3" r:id="rId3"/>
  </sheets>
  <calcPr calcId="145621"/>
</workbook>
</file>

<file path=xl/calcChain.xml><?xml version="1.0" encoding="utf-8"?>
<calcChain xmlns="http://schemas.openxmlformats.org/spreadsheetml/2006/main">
  <c r="E15" i="1" l="1"/>
  <c r="E19" i="2" l="1"/>
  <c r="G12" i="1"/>
  <c r="G11" i="1"/>
  <c r="G10" i="1"/>
  <c r="G9" i="1"/>
  <c r="G8" i="1"/>
  <c r="G7" i="1"/>
  <c r="G6" i="1"/>
  <c r="G5" i="1"/>
  <c r="G4" i="1"/>
  <c r="F12" i="1"/>
  <c r="F11" i="1"/>
  <c r="F10" i="1"/>
  <c r="F9" i="1"/>
  <c r="F8" i="1"/>
  <c r="F7" i="1"/>
  <c r="F6" i="1"/>
  <c r="F5" i="1"/>
  <c r="F4" i="1"/>
  <c r="F13" i="1" s="1"/>
</calcChain>
</file>

<file path=xl/sharedStrings.xml><?xml version="1.0" encoding="utf-8"?>
<sst xmlns="http://schemas.openxmlformats.org/spreadsheetml/2006/main" count="33" uniqueCount="31">
  <si>
    <t>Concepte</t>
  </si>
  <si>
    <t>Preu</t>
  </si>
  <si>
    <t>Unitats estimades</t>
  </si>
  <si>
    <t>Total</t>
  </si>
  <si>
    <t>Treball de repàs, reparació i fixació de tutors i ancoratges en posició prescriptiva original, incloent feines d'excavació manual si escau i feines de fixació mecànica i manual d'element tutor. Inclou els materials, eines, mitjans mecànics, vehicles i els elements de seguretat necessaris</t>
  </si>
  <si>
    <t>Import Ofert</t>
  </si>
  <si>
    <t>Costos directes</t>
  </si>
  <si>
    <t>Import €</t>
  </si>
  <si>
    <t>Cotitzacions Seguretat Social</t>
  </si>
  <si>
    <t>Materials  i altres</t>
  </si>
  <si>
    <t>TOTAL costos directes</t>
  </si>
  <si>
    <t>Costos indirectes</t>
  </si>
  <si>
    <t>Despeses generals d’estructura</t>
  </si>
  <si>
    <t>Suma costos indirectes</t>
  </si>
  <si>
    <t xml:space="preserve">Benefici industrial </t>
  </si>
  <si>
    <t>TOTAL DE COSTOS (directes + indirectes + Benefici industrial):</t>
  </si>
  <si>
    <t>Costos salarials  per categoria professional</t>
  </si>
  <si>
    <t>Cost brut anual</t>
  </si>
  <si>
    <t xml:space="preserve">Dedicació </t>
  </si>
  <si>
    <t>Poda de formació i manteniment d'arbres petits (4/6m) per tal d'eliminar branques seques, trencades, malaltes o atacades per insectes, branques concurrents i aquelles en que hi hagi perill de trencament o interfereixi el pas de serveis o edificis. Aconseguint una capçada amb aspecte i estructura original, sempre sense modificar l'alçada original de l'arbre. Inclou la retirada de restes a l'abocador</t>
  </si>
  <si>
    <t xml:space="preserve">Treballs varis de revisió d'arbres torts, redreçament, retirada herbes, aportació d'encoixinat que s'hagi perdut o reduït i altres elements que puguin malmetre l'aspecte de l'arbre </t>
  </si>
  <si>
    <t>Reg d'arbre amb mànega connectada a camió cisterna, amb una aportació mínima de 100 l i amb un recorregut fins al punt de càrrega no superior a 2 km. Amb una periodicitat de 3 cops per mes de octubre a març i de 4 cops al mes de abril a setembre el primer any. I de 1 cop per mes de octubre a març i de 3 cops al mes de abril a setembre durant els tres anys següents. Cal fer accions prèvies al reg, com la de refer la olla de plantació per garantir la capacitat d’aigua de reg. Aportació posterior i refer l'encoixinat existent.</t>
  </si>
  <si>
    <t>Encoixinat amb escorça de pi de 10 a 35mm, subministrada en sacs de 0.8m3, escampada amb mitjans manuals en capa uniforme de gruix fins a 10cm</t>
  </si>
  <si>
    <r>
      <t xml:space="preserve">Subministrament de </t>
    </r>
    <r>
      <rPr>
        <i/>
        <sz val="8"/>
        <color theme="1"/>
        <rFont val="Arial"/>
        <family val="2"/>
      </rPr>
      <t>Ginkgo biloba fastigiata</t>
    </r>
    <r>
      <rPr>
        <sz val="8"/>
        <color theme="1"/>
        <rFont val="Arial"/>
        <family val="2"/>
      </rPr>
      <t xml:space="preserve"> ‘Blagon’ de 16 a 18 cm de perímetre de tronc a 1 m d'alçària (a partir del coll de l'arrel), amb peu masculí, amb pa de terra de diàmetre mínim 51,01 cm i profunditat mínima de 35,70 cm segons formules NTJ</t>
    </r>
  </si>
  <si>
    <r>
      <t xml:space="preserve">Subministrament i plantació de </t>
    </r>
    <r>
      <rPr>
        <i/>
        <sz val="8"/>
        <color theme="1"/>
        <rFont val="Arial"/>
        <family val="2"/>
      </rPr>
      <t>Cupressus sempervirens</t>
    </r>
    <r>
      <rPr>
        <sz val="8"/>
        <color theme="1"/>
        <rFont val="Arial"/>
        <family val="2"/>
      </rPr>
      <t xml:space="preserve"> d’alçada 250 a300 cm en contenidor 30 a 80l</t>
    </r>
  </si>
  <si>
    <r>
      <t xml:space="preserve">Subministrament i plantació de </t>
    </r>
    <r>
      <rPr>
        <i/>
        <sz val="8"/>
        <color theme="1"/>
        <rFont val="Arial"/>
        <family val="2"/>
      </rPr>
      <t>Prunus dulcis</t>
    </r>
    <r>
      <rPr>
        <sz val="8"/>
        <color theme="1"/>
        <rFont val="Arial"/>
        <family val="2"/>
      </rPr>
      <t xml:space="preserve"> de 16 a 18 cm de perímetre de tronc a 1 m d'alçària amb pa de terra de diàmetre mínim 51,01 cm i profunditat mínima de 35,70 cm segons formules NTJ</t>
    </r>
  </si>
  <si>
    <r>
      <t xml:space="preserve">Plantació d’arbrat, inclou l’excavació de clot de plantació de 80x80x80 cm amb mitjans manuals, en un pendent inferior al 25 %, implantació de 2 tutors de 8cm, reblert del clot amb substitució del 30% de la terra de l'excavació per sorra rentada i compost (70%-30%) i la incorporació de </t>
    </r>
    <r>
      <rPr>
        <i/>
        <sz val="8"/>
        <color theme="1"/>
        <rFont val="Arial"/>
        <family val="2"/>
      </rPr>
      <t>biochar</t>
    </r>
    <r>
      <rPr>
        <sz val="8"/>
        <color theme="1"/>
        <rFont val="Arial"/>
        <family val="2"/>
      </rPr>
      <t xml:space="preserve"> (en un 20% del sòl remogut del total) primer reg i càrrega manual de les terres sobrants a camió </t>
    </r>
  </si>
  <si>
    <t>,</t>
  </si>
  <si>
    <t>OFERTA -EXPEDIENT 25/0081 LOT 2</t>
  </si>
  <si>
    <t>TOTAL (IVA NO INCLÒS)</t>
  </si>
  <si>
    <t>COMPROVACIÓ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</si>
</sst>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Calibri"/>
      <family val="2"/>
      <scheme val="minor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justify" vertical="center"/>
    </xf>
    <xf numFmtId="0" fontId="6" fillId="0" borderId="4" xfId="0" applyFont="1" applyBorder="1" applyAlignment="1">
      <alignment horizontal="right" vertical="center"/>
    </xf>
    <xf numFmtId="0" fontId="0" fillId="0" borderId="5" xfId="0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5" xfId="0" applyBorder="1"/>
    <xf numFmtId="0" fontId="6" fillId="0" borderId="0" xfId="0" applyFont="1"/>
    <xf numFmtId="3" fontId="6" fillId="0" borderId="4" xfId="0" applyNumberFormat="1" applyFont="1" applyBorder="1" applyAlignment="1">
      <alignment horizontal="right" vertical="center"/>
    </xf>
    <xf numFmtId="0" fontId="6" fillId="2" borderId="3" xfId="0" applyFont="1" applyFill="1" applyBorder="1" applyAlignment="1">
      <alignment horizontal="justify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4" xfId="0" applyFont="1" applyBorder="1" applyAlignment="1" applyProtection="1">
      <alignment horizontal="right" vertical="center"/>
      <protection locked="0"/>
    </xf>
    <xf numFmtId="0" fontId="6" fillId="0" borderId="4" xfId="0" applyFont="1" applyBorder="1" applyAlignment="1" applyProtection="1">
      <alignment horizontal="left" vertical="center"/>
      <protection locked="0"/>
    </xf>
    <xf numFmtId="0" fontId="1" fillId="3" borderId="0" xfId="0" applyFont="1" applyFill="1" applyAlignment="1"/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/>
    <xf numFmtId="4" fontId="3" fillId="0" borderId="5" xfId="0" applyNumberFormat="1" applyFont="1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0" fontId="4" fillId="0" borderId="5" xfId="0" applyFont="1" applyBorder="1" applyProtection="1">
      <protection locked="0"/>
    </xf>
    <xf numFmtId="0" fontId="8" fillId="0" borderId="5" xfId="0" applyFont="1" applyBorder="1" applyProtection="1"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9" fillId="3" borderId="0" xfId="0" applyFont="1" applyFill="1"/>
    <xf numFmtId="0" fontId="5" fillId="0" borderId="0" xfId="0" applyFont="1"/>
    <xf numFmtId="0" fontId="9" fillId="3" borderId="0" xfId="0" applyFont="1" applyFill="1" applyAlignment="1">
      <alignment horizontal="center"/>
    </xf>
    <xf numFmtId="0" fontId="3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G8" sqref="G8"/>
    </sheetView>
  </sheetViews>
  <sheetFormatPr defaultRowHeight="11.25" x14ac:dyDescent="0.2"/>
  <cols>
    <col min="1" max="1" width="9.140625" style="11"/>
    <col min="2" max="2" width="63.85546875" style="11" customWidth="1"/>
    <col min="3" max="3" width="8.28515625" style="11" customWidth="1"/>
    <col min="4" max="4" width="10.140625" style="11" customWidth="1"/>
    <col min="5" max="5" width="8.7109375" style="11" customWidth="1"/>
    <col min="6" max="6" width="19.85546875" style="11" customWidth="1"/>
    <col min="7" max="7" width="26" style="11" customWidth="1"/>
    <col min="8" max="16384" width="9.140625" style="11"/>
  </cols>
  <sheetData>
    <row r="1" spans="1:7" x14ac:dyDescent="0.2">
      <c r="B1" s="28" t="s">
        <v>28</v>
      </c>
    </row>
    <row r="2" spans="1:7" ht="12" thickBot="1" x14ac:dyDescent="0.25"/>
    <row r="3" spans="1:7" ht="31.5" customHeight="1" thickBot="1" x14ac:dyDescent="0.25">
      <c r="B3" s="1" t="s">
        <v>0</v>
      </c>
      <c r="C3" s="3" t="s">
        <v>1</v>
      </c>
      <c r="D3" s="2" t="s">
        <v>2</v>
      </c>
      <c r="E3" s="2" t="s">
        <v>5</v>
      </c>
      <c r="F3" s="3" t="s">
        <v>3</v>
      </c>
    </row>
    <row r="4" spans="1:7" ht="34.5" thickBot="1" x14ac:dyDescent="0.25">
      <c r="B4" s="4" t="s">
        <v>23</v>
      </c>
      <c r="C4" s="5">
        <v>213.97</v>
      </c>
      <c r="D4" s="5">
        <v>15</v>
      </c>
      <c r="E4" s="17">
        <v>0</v>
      </c>
      <c r="F4" s="5">
        <f t="shared" ref="F4:F12" si="0">+ROUND(D4*E4,2)</f>
        <v>0</v>
      </c>
      <c r="G4" s="16" t="str">
        <f t="shared" ref="G4:G12" si="1">+IF(E4&gt;C4,"Import ofert supera import de sortida","")</f>
        <v/>
      </c>
    </row>
    <row r="5" spans="1:7" ht="23.25" thickBot="1" x14ac:dyDescent="0.25">
      <c r="B5" s="4" t="s">
        <v>24</v>
      </c>
      <c r="C5" s="5">
        <v>137.93</v>
      </c>
      <c r="D5" s="5">
        <v>5</v>
      </c>
      <c r="E5" s="17"/>
      <c r="F5" s="5">
        <f t="shared" si="0"/>
        <v>0</v>
      </c>
      <c r="G5" s="16" t="str">
        <f t="shared" si="1"/>
        <v/>
      </c>
    </row>
    <row r="6" spans="1:7" ht="34.5" thickBot="1" x14ac:dyDescent="0.25">
      <c r="B6" s="4" t="s">
        <v>25</v>
      </c>
      <c r="C6" s="5">
        <v>222.98</v>
      </c>
      <c r="D6" s="5">
        <v>7</v>
      </c>
      <c r="E6" s="17"/>
      <c r="F6" s="5">
        <f t="shared" si="0"/>
        <v>0</v>
      </c>
      <c r="G6" s="16" t="str">
        <f t="shared" si="1"/>
        <v/>
      </c>
    </row>
    <row r="7" spans="1:7" ht="57" thickBot="1" x14ac:dyDescent="0.25">
      <c r="B7" s="4" t="s">
        <v>26</v>
      </c>
      <c r="C7" s="5">
        <v>109.97</v>
      </c>
      <c r="D7" s="5">
        <v>27</v>
      </c>
      <c r="E7" s="17"/>
      <c r="F7" s="5">
        <f t="shared" si="0"/>
        <v>0</v>
      </c>
      <c r="G7" s="16" t="str">
        <f t="shared" si="1"/>
        <v/>
      </c>
    </row>
    <row r="8" spans="1:7" ht="57" thickBot="1" x14ac:dyDescent="0.25">
      <c r="A8" s="11" t="s">
        <v>27</v>
      </c>
      <c r="B8" s="4" t="s">
        <v>19</v>
      </c>
      <c r="C8" s="5">
        <v>52.42</v>
      </c>
      <c r="D8" s="5">
        <v>324</v>
      </c>
      <c r="E8" s="17"/>
      <c r="F8" s="5">
        <f t="shared" si="0"/>
        <v>0</v>
      </c>
      <c r="G8" s="16" t="str">
        <f t="shared" si="1"/>
        <v/>
      </c>
    </row>
    <row r="9" spans="1:7" ht="45.75" thickBot="1" x14ac:dyDescent="0.25">
      <c r="B9" s="4" t="s">
        <v>4</v>
      </c>
      <c r="C9" s="5">
        <v>21.29</v>
      </c>
      <c r="D9" s="5">
        <v>216</v>
      </c>
      <c r="E9" s="17"/>
      <c r="F9" s="5">
        <f t="shared" si="0"/>
        <v>0</v>
      </c>
      <c r="G9" s="16" t="str">
        <f t="shared" si="1"/>
        <v/>
      </c>
    </row>
    <row r="10" spans="1:7" ht="34.5" thickBot="1" x14ac:dyDescent="0.25">
      <c r="B10" s="4" t="s">
        <v>20</v>
      </c>
      <c r="C10" s="5">
        <v>5.69</v>
      </c>
      <c r="D10" s="5">
        <v>324</v>
      </c>
      <c r="E10" s="17"/>
      <c r="F10" s="5">
        <f t="shared" si="0"/>
        <v>0</v>
      </c>
      <c r="G10" s="16" t="str">
        <f t="shared" si="1"/>
        <v/>
      </c>
    </row>
    <row r="11" spans="1:7" ht="79.5" thickBot="1" x14ac:dyDescent="0.25">
      <c r="B11" s="4" t="s">
        <v>21</v>
      </c>
      <c r="C11" s="5">
        <v>10.17</v>
      </c>
      <c r="D11" s="12">
        <v>2673</v>
      </c>
      <c r="E11" s="17"/>
      <c r="F11" s="5">
        <f t="shared" si="0"/>
        <v>0</v>
      </c>
      <c r="G11" s="16" t="str">
        <f t="shared" si="1"/>
        <v/>
      </c>
    </row>
    <row r="12" spans="1:7" ht="23.25" thickBot="1" x14ac:dyDescent="0.25">
      <c r="B12" s="4" t="s">
        <v>22</v>
      </c>
      <c r="C12" s="5">
        <v>74.97</v>
      </c>
      <c r="D12" s="5">
        <v>216</v>
      </c>
      <c r="E12" s="18"/>
      <c r="F12" s="5">
        <f t="shared" si="0"/>
        <v>0</v>
      </c>
      <c r="G12" s="16" t="str">
        <f t="shared" si="1"/>
        <v/>
      </c>
    </row>
    <row r="13" spans="1:7" ht="12" thickBot="1" x14ac:dyDescent="0.25">
      <c r="B13" s="13" t="s">
        <v>29</v>
      </c>
      <c r="C13" s="14"/>
      <c r="D13" s="14"/>
      <c r="E13" s="15"/>
      <c r="F13" s="14">
        <f>SUM(F4:F12)</f>
        <v>0</v>
      </c>
    </row>
    <row r="15" spans="1:7" ht="15" customHeight="1" x14ac:dyDescent="0.2">
      <c r="B15" s="27" t="s">
        <v>30</v>
      </c>
      <c r="C15" s="27"/>
      <c r="D15" s="27"/>
      <c r="E15" s="29" t="str">
        <f>+IF(F13='ESTUDI COSTOS'!E17,"COINCIDEIX AMB L'ESTUDI DE COSTOS","NO COINCIDEIX AMB L'ESTUDI DE COSTOS")</f>
        <v>COINCIDEIX AMB L'ESTUDI DE COSTOS</v>
      </c>
      <c r="F15" s="29"/>
    </row>
  </sheetData>
  <mergeCells count="1">
    <mergeCell ref="E15:F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9"/>
  <sheetViews>
    <sheetView workbookViewId="0">
      <selection activeCell="K29" sqref="K29"/>
    </sheetView>
  </sheetViews>
  <sheetFormatPr defaultRowHeight="15" x14ac:dyDescent="0.25"/>
  <cols>
    <col min="2" max="2" width="25" customWidth="1"/>
    <col min="3" max="3" width="13.140625" customWidth="1"/>
    <col min="4" max="4" width="15.28515625" customWidth="1"/>
    <col min="5" max="5" width="26.140625" customWidth="1"/>
  </cols>
  <sheetData>
    <row r="3" spans="2:5" ht="25.5" x14ac:dyDescent="0.25">
      <c r="B3" s="8" t="s">
        <v>6</v>
      </c>
      <c r="C3" s="8" t="s">
        <v>17</v>
      </c>
      <c r="D3" s="8" t="s">
        <v>18</v>
      </c>
      <c r="E3" s="8" t="s">
        <v>7</v>
      </c>
    </row>
    <row r="4" spans="2:5" x14ac:dyDescent="0.25">
      <c r="B4" s="7" t="s">
        <v>16</v>
      </c>
      <c r="C4" s="22"/>
      <c r="D4" s="23"/>
      <c r="E4" s="24"/>
    </row>
    <row r="5" spans="2:5" x14ac:dyDescent="0.25">
      <c r="B5" s="7"/>
      <c r="C5" s="22"/>
      <c r="D5" s="23"/>
      <c r="E5" s="24"/>
    </row>
    <row r="6" spans="2:5" x14ac:dyDescent="0.25">
      <c r="B6" s="7"/>
      <c r="C6" s="22"/>
      <c r="D6" s="23"/>
      <c r="E6" s="24"/>
    </row>
    <row r="7" spans="2:5" x14ac:dyDescent="0.25">
      <c r="B7" s="7"/>
      <c r="C7" s="22"/>
      <c r="D7" s="23"/>
      <c r="E7" s="24"/>
    </row>
    <row r="8" spans="2:5" x14ac:dyDescent="0.25">
      <c r="B8" s="30" t="s">
        <v>8</v>
      </c>
      <c r="C8" s="30"/>
      <c r="D8" s="30"/>
      <c r="E8" s="24"/>
    </row>
    <row r="9" spans="2:5" x14ac:dyDescent="0.25">
      <c r="B9" s="30" t="s">
        <v>9</v>
      </c>
      <c r="C9" s="30"/>
      <c r="D9" s="30"/>
      <c r="E9" s="24"/>
    </row>
    <row r="10" spans="2:5" x14ac:dyDescent="0.25">
      <c r="B10" s="31" t="s">
        <v>10</v>
      </c>
      <c r="C10" s="31"/>
      <c r="D10" s="31"/>
      <c r="E10" s="25"/>
    </row>
    <row r="11" spans="2:5" x14ac:dyDescent="0.25">
      <c r="B11" s="31" t="s">
        <v>11</v>
      </c>
      <c r="C11" s="31"/>
      <c r="D11" s="31"/>
      <c r="E11" s="26" t="s">
        <v>7</v>
      </c>
    </row>
    <row r="12" spans="2:5" x14ac:dyDescent="0.25">
      <c r="B12" s="30" t="s">
        <v>12</v>
      </c>
      <c r="C12" s="30"/>
      <c r="D12" s="30"/>
      <c r="E12" s="24"/>
    </row>
    <row r="13" spans="2:5" x14ac:dyDescent="0.25">
      <c r="B13" s="30"/>
      <c r="C13" s="30"/>
      <c r="D13" s="30"/>
      <c r="E13" s="24"/>
    </row>
    <row r="14" spans="2:5" x14ac:dyDescent="0.25">
      <c r="B14" s="30" t="s">
        <v>13</v>
      </c>
      <c r="C14" s="30"/>
      <c r="D14" s="30"/>
      <c r="E14" s="24"/>
    </row>
    <row r="15" spans="2:5" x14ac:dyDescent="0.25">
      <c r="B15" s="31" t="s">
        <v>14</v>
      </c>
      <c r="C15" s="31"/>
      <c r="D15" s="31"/>
      <c r="E15" s="24"/>
    </row>
    <row r="16" spans="2:5" x14ac:dyDescent="0.25">
      <c r="B16" s="9"/>
      <c r="C16" s="10"/>
      <c r="D16" s="6"/>
      <c r="E16" s="24"/>
    </row>
    <row r="17" spans="2:5" ht="42.75" customHeight="1" x14ac:dyDescent="0.25">
      <c r="B17" s="32" t="s">
        <v>15</v>
      </c>
      <c r="C17" s="32"/>
      <c r="D17" s="32"/>
      <c r="E17" s="24"/>
    </row>
    <row r="19" spans="2:5" x14ac:dyDescent="0.25">
      <c r="B19" s="19" t="s">
        <v>30</v>
      </c>
      <c r="C19" s="20"/>
      <c r="D19" s="21"/>
      <c r="E19" s="21" t="str">
        <f>+IF(E17=OFERTA!F13,"COINCIDEIX AMB L'OFERTA","NO COINCIDEIX AMB L'OFERTA")</f>
        <v>COINCIDEIX AMB L'OFERTA</v>
      </c>
    </row>
  </sheetData>
  <mergeCells count="9">
    <mergeCell ref="B14:D14"/>
    <mergeCell ref="B15:D15"/>
    <mergeCell ref="B17:D17"/>
    <mergeCell ref="B8:D8"/>
    <mergeCell ref="B9:D9"/>
    <mergeCell ref="B10:D10"/>
    <mergeCell ref="B11:D11"/>
    <mergeCell ref="B12:D12"/>
    <mergeCell ref="B13:D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OFERTA</vt:lpstr>
      <vt:lpstr>ESTUDI COSTOS</vt:lpstr>
      <vt:lpstr>Full3</vt:lpstr>
    </vt:vector>
  </TitlesOfParts>
  <Company>IMI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Pellisé</dc:creator>
  <cp:lastModifiedBy>Xavier Pellisé</cp:lastModifiedBy>
  <dcterms:created xsi:type="dcterms:W3CDTF">2025-06-18T11:42:14Z</dcterms:created>
  <dcterms:modified xsi:type="dcterms:W3CDTF">2025-07-09T12:53:08Z</dcterms:modified>
</cp:coreProperties>
</file>